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92 Химия 7 класс" sheetId="1" state="visible" r:id="rId3"/>
    <sheet name="14692 Химия 8 класс" sheetId="2" state="visible" r:id="rId4"/>
    <sheet name="14693 Химия 9 класс" sheetId="3" state="visible" r:id="rId5"/>
    <sheet name="14694 Химия 10 класс" sheetId="4" state="visible" r:id="rId6"/>
    <sheet name="14695 Химия 11 класс" sheetId="5" state="visible" r:id="rId7"/>
    <sheet name="TimeZones" sheetId="6" state="veryHidden" r:id="rId8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<sst xmlns="http://schemas.openxmlformats.org/spreadsheetml/2006/main">
  <si>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</si>
  <si>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UTC</t>
  </si>
  <si>
    <t>UTC (МСК-3, UTC)</t>
  </si>
  <si>
    <t>sch251020/edu400107/10/g59v8976</t>
  </si>
  <si>
    <t>sch251020/edu400107/10/q59wwr93</t>
  </si>
  <si>
    <t>sch251020/edu400107/10/q8975943</t>
  </si>
  <si>
    <t>sch251120/edu400107/11/g59v8976</t>
  </si>
  <si>
    <t>sch25720/edu400107/8/q89633zr</t>
  </si>
  <si>
    <t>sch25720/edu400107/8/q897r7z4</t>
  </si>
  <si>
    <t>sch25720/edu400107/8/rg9q3592</t>
  </si>
  <si>
    <t>sch25920/edu400107/9/q59w8rz3</t>
  </si>
  <si>
    <t>sch25920/edu400107/9/q8962w9r</t>
  </si>
  <si>
    <t>sch25920/edu400107/9/q8975943</t>
  </si>
  <si>
    <t>sch25920/edu400107/9/v89r429w</t>
  </si>
  <si>
    <t>Агеева Екатерина Сергеевна</t>
  </si>
  <si>
    <t>Аксенова Анастасия Сергеевна</t>
  </si>
  <si>
    <t>Аксенова Елизавета Сергеевна</t>
  </si>
  <si>
    <t>Анадырь</t>
  </si>
  <si>
    <t>Анадырь (МСК+9, UTC+12)</t>
  </si>
  <si>
    <t>Астрахань</t>
  </si>
  <si>
    <t>Астрахань (МСК+1, UTC+4)</t>
  </si>
  <si>
    <t>Барнаул</t>
  </si>
  <si>
    <t>Барнаул (МСК+4, UTC+7)</t>
  </si>
  <si>
    <t>Варичев Семен Александрович</t>
  </si>
  <si>
    <t>Владивосток</t>
  </si>
  <si>
    <t>Владивосток (МСК+7, UTC+10)</t>
  </si>
  <si>
    <t>Волгоград</t>
  </si>
  <si>
    <t>Волгоград (МСК, UTC+3)</t>
  </si>
  <si>
    <t>Грамота</t>
  </si>
  <si>
    <t>Евтеев Матвей Романович</t>
  </si>
  <si>
    <t>Евтеева Кристина Александровна</t>
  </si>
  <si>
    <t>Екатеринбург</t>
  </si>
  <si>
    <t>Екатеринбург (МСК+2, UTC+5)</t>
  </si>
  <si>
    <t>Иркутск</t>
  </si>
  <si>
    <t>Иркутск (МСК+5, UTC+8)</t>
  </si>
  <si>
    <t>Казалиева Карина Валерьевна</t>
  </si>
  <si>
    <t>Калининград</t>
  </si>
  <si>
    <t>Калининград (МСК-1, UTC+2)</t>
  </si>
  <si>
    <t>Камчатка</t>
  </si>
  <si>
    <t>Камчатка (МСК+9, UTC+12)</t>
  </si>
  <si>
    <t>Киров</t>
  </si>
  <si>
    <t>Киров (МСК, UTC+3)</t>
  </si>
  <si>
    <t>Код</t>
  </si>
  <si>
    <t>Красноярск</t>
  </si>
  <si>
    <t>Красноярск (МСК+4, UTC+7)</t>
  </si>
  <si>
    <t>Магадан</t>
  </si>
  <si>
    <t>Магадан (МСК+8, UTC+11)</t>
  </si>
  <si>
    <t>Матросова Надежда Павловна</t>
  </si>
  <si>
    <t>Москва</t>
  </si>
  <si>
    <t>Москва (МСК, UTC+3)</t>
  </si>
  <si>
    <t>Набранные баллы</t>
  </si>
  <si>
    <t>Нестерова Алина Альбертовна</t>
  </si>
  <si>
    <t>Новокузнецк</t>
  </si>
  <si>
    <t>Новокузнецк (МСК+4, UTC+7)</t>
  </si>
  <si>
    <t>Новосибирск</t>
  </si>
  <si>
    <t>Новосибирск (МСК+4, UTC+7)</t>
  </si>
  <si>
    <t>Омск</t>
  </si>
  <si>
    <t>Омск (МСК+3, UTC+6)</t>
  </si>
  <si>
    <t>Рамазанова Индира Раульевна</t>
  </si>
  <si>
    <t>Самара</t>
  </si>
  <si>
    <t>Самара (МСК+1, UTC+4)</t>
  </si>
  <si>
    <t>Саратов</t>
  </si>
  <si>
    <t>Саратов (МСК+1, UTC+4)</t>
  </si>
  <si>
    <t>Сахалин</t>
  </si>
  <si>
    <t>Сахалин (МСК+8, UTC+11)</t>
  </si>
  <si>
    <t>Симферополь</t>
  </si>
  <si>
    <t>Симферополь (МСК, UTC+3)</t>
  </si>
  <si>
    <t>Собакова Мария Владимировна</t>
  </si>
  <si>
    <t>Список участников появится после окончания олимпиады, если они будут</t>
  </si>
  <si>
    <t>Среднеколымск</t>
  </si>
  <si>
    <t>Среднеколымск (МСК+8, UTC+11)</t>
  </si>
  <si>
    <t>Статус</t>
  </si>
  <si>
    <t>Томск</t>
  </si>
  <si>
    <t>Томск (МСК+4, UTC+7)</t>
  </si>
  <si>
    <t>Ульяновск</t>
  </si>
  <si>
    <t>Ульяновск (МСК+1, UTC+4)</t>
  </si>
  <si>
    <t>Усть-Нера</t>
  </si>
  <si>
    <t>Усть-Нера (МСК+7, UTC+10)</t>
  </si>
  <si>
    <t>ФИО</t>
  </si>
  <si>
    <t>Хандыга</t>
  </si>
  <si>
    <t>Хандыга (МСК+6, UTC+9)</t>
  </si>
  <si>
    <t>Часовой пояс</t>
  </si>
  <si>
    <t>Чита</t>
  </si>
  <si>
    <t>Чита (МСК+6, UTC+9)</t>
  </si>
  <si>
    <t>Якутск</t>
  </si>
  <si>
    <t>Якутск (МСК+6, UTC+9)</t>
  </si>
</sst>
</file>

<file path=xl/styles.xml><?xml version="1.0" encoding="utf-8"?>
<!--Stylesheet generated by xlsx-->
<styleSheet xmlns="http://schemas.openxmlformats.org/spreadsheetml/2006/main">
  <numFmts count="2">
    <numFmt formatCode="##0.0" numFmtId="164"/>
    <numFmt formatCode="dd mmmm yyyy &quot;в&quot; hh:mm" numFmtId="165"/>
  </numFmts>
  <fonts count="3">
    <font>
      <family val="2"/>
      <sz val="11"/>
    </font>
    <font>
      <name val="Arial"/>
    </font>
    <font>
      <name val="Arial"/>
      <b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6">
    <xf borderId="0" fillId="0" fontId="0"/>
    <xf applyAlignment="1" applyFont="1" fontId="1">
      <alignment horizontal="left" vertical="center"/>
    </xf>
    <xf applyAlignment="1" applyBorder="1" applyFont="1" borderId="1" fontId="2">
      <alignment horizontal="center" vertical="bottom" wrapText="1"/>
    </xf>
    <xf applyAlignment="1" applyFont="1" fontId="1">
      <alignment horizontal="left" vertical="center" wrapText="1"/>
    </xf>
    <xf applyAlignment="1" applyFont="1" applyNumberFormat="1" fontId="1" numFmtId="164">
      <alignment horizontal="left" vertical="center" wrapText="1"/>
    </xf>
    <xf applyAlignment="1" applyFont="1" applyNumberFormat="1" fontId="1" numFmtId="165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s="1" t="s">
        <v>68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2" t="s">
        <v>81</v>
      </c>
      <c r="B1" s="3" t="s">
        <v>49</v>
      </c>
    </row>
    <row collapsed="false" customFormat="true" customHeight="false" hidden="false" outlineLevel="0" r="3">
      <c r="A3" s="2" t="s">
        <v>42</v>
      </c>
      <c r="B3" s="2" t="s">
        <v>78</v>
      </c>
      <c r="C3" s="2" t="s">
        <v>50</v>
      </c>
      <c r="D3" s="2" t="str">
        <f>"Время начала сессии (" &amp; VLOOKUP($B$1,TimeZones!$A$1:$C$28,3,FALSE) &amp; ")"</f>
        <v>Время начала сессии (Москва)</v>
      </c>
      <c r="E3" s="2" t="str">
        <f>"Время конца сессии (" &amp; VLOOKUP($B$1,TimeZones!$A$1:$C$28,3,FALSE) &amp; ")"</f>
        <v>Время конца сессии (Москва)</v>
      </c>
      <c r="F3" s="2" t="s">
        <v>71</v>
      </c>
      <c r="G3" s="2" t="s">
        <v>28</v>
      </c>
    </row>
    <row collapsed="false" customFormat="true" customHeight="false" hidden="false" outlineLevel="0" r="4">
      <c r="A4" s="3" t="s">
        <v>9</v>
      </c>
      <c r="B4" s="3" t="s">
        <v>51</v>
      </c>
      <c r="C4" s="4" t="n">
        <v>25</v>
      </c>
      <c r="D4" s="5" t="n">
        <f>45947.3173073242 + (VLOOKUP($B$1,TimeZones!$A$1:$C$28,2,FALSE))/24</f>
        <v>45947.44230732422</v>
      </c>
      <c r="E4" s="5" t="n">
        <f>45947.3550609564 + (VLOOKUP($B$1,TimeZones!$A$1:$C$28,2,FALSE))/24</f>
        <v>45947.48006095645</v>
      </c>
      <c r="F4" s="3" t="s">
        <v>0</v>
      </c>
    </row>
    <row collapsed="false" customFormat="true" customHeight="false" hidden="false" outlineLevel="0" r="5">
      <c r="A5" s="3" t="s">
        <v>8</v>
      </c>
      <c r="B5" s="3" t="s">
        <v>67</v>
      </c>
      <c r="C5" s="4" t="n">
        <v>21</v>
      </c>
      <c r="D5" s="5" t="n">
        <f>45947.4912377471 + (VLOOKUP($B$1,TimeZones!$A$1:$C$28,2,FALSE))/24</f>
        <v>45947.61623774712</v>
      </c>
      <c r="E5" s="5" t="n">
        <f>45947.5023572562 + (VLOOKUP($B$1,TimeZones!$A$1:$C$28,2,FALSE))/24</f>
        <v>45947.627357256235</v>
      </c>
      <c r="F5" s="3" t="s">
        <v>0</v>
      </c>
    </row>
    <row collapsed="false" customFormat="true" customHeight="false" hidden="false" outlineLevel="0" r="6">
      <c r="A6" s="3" t="s">
        <v>7</v>
      </c>
      <c r="B6" s="3" t="s">
        <v>47</v>
      </c>
      <c r="C6" s="4" t="n">
        <v>7.5</v>
      </c>
      <c r="D6" s="5" t="n">
        <f>45947.3688214596 + (VLOOKUP($B$1,TimeZones!$A$1:$C$28,2,FALSE))/24</f>
        <v>45947.49382145964</v>
      </c>
      <c r="E6" s="5" t="n">
        <f>45947.4521547930 + (VLOOKUP($B$1,TimeZones!$A$1:$C$28,2,FALSE))/24</f>
        <v>45947.577154792976</v>
      </c>
      <c r="F6" s="3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2" t="s">
        <v>81</v>
      </c>
      <c r="B1" s="3" t="s">
        <v>49</v>
      </c>
    </row>
    <row collapsed="false" customFormat="true" customHeight="false" hidden="false" outlineLevel="0" r="3">
      <c r="A3" s="2" t="s">
        <v>42</v>
      </c>
      <c r="B3" s="2" t="s">
        <v>78</v>
      </c>
      <c r="C3" s="2" t="s">
        <v>50</v>
      </c>
      <c r="D3" s="2" t="str">
        <f>"Время начала сессии (" &amp; VLOOKUP($B$1,TimeZones!$A$1:$C$28,3,FALSE) &amp; ")"</f>
        <v>Время начала сессии (Москва)</v>
      </c>
      <c r="E3" s="2" t="str">
        <f>"Время конца сессии (" &amp; VLOOKUP($B$1,TimeZones!$A$1:$C$28,3,FALSE) &amp; ")"</f>
        <v>Время конца сессии (Москва)</v>
      </c>
      <c r="F3" s="2" t="s">
        <v>71</v>
      </c>
      <c r="G3" s="2" t="s">
        <v>28</v>
      </c>
    </row>
    <row collapsed="false" customFormat="true" customHeight="false" hidden="false" outlineLevel="0" r="4">
      <c r="A4" s="3" t="s">
        <v>11</v>
      </c>
      <c r="B4" s="3" t="s">
        <v>15</v>
      </c>
      <c r="C4" s="4" t="n">
        <v>11</v>
      </c>
      <c r="D4" s="5" t="n">
        <f>45947.3084816249 + (VLOOKUP($B$1,TimeZones!$A$1:$C$28,2,FALSE))/24</f>
        <v>45947.43348162494</v>
      </c>
      <c r="E4" s="5" t="n">
        <f>45947.3519081937 + (VLOOKUP($B$1,TimeZones!$A$1:$C$28,2,FALSE))/24</f>
        <v>45947.476908193705</v>
      </c>
      <c r="F4" s="3" t="s">
        <v>0</v>
      </c>
    </row>
    <row collapsed="false" customFormat="true" customHeight="false" hidden="false" outlineLevel="0" r="5">
      <c r="A5" s="3" t="s">
        <v>12</v>
      </c>
      <c r="B5" s="3" t="s">
        <v>30</v>
      </c>
      <c r="C5" s="4" t="n">
        <v>8</v>
      </c>
      <c r="D5" s="5" t="n">
        <f>45947.3084935460 + (VLOOKUP($B$1,TimeZones!$A$1:$C$28,2,FALSE))/24</f>
        <v>45947.43349354602</v>
      </c>
      <c r="E5" s="5" t="n">
        <f>45947.3519371074 + (VLOOKUP($B$1,TimeZones!$A$1:$C$28,2,FALSE))/24</f>
        <v>45947.47693710742</v>
      </c>
      <c r="F5" s="3" t="s">
        <v>0</v>
      </c>
    </row>
    <row collapsed="false" customFormat="true" customHeight="false" hidden="false" outlineLevel="0" r="6">
      <c r="A6" s="3" t="s">
        <v>10</v>
      </c>
      <c r="B6" s="3" t="s">
        <v>16</v>
      </c>
      <c r="C6" s="4" t="n">
        <v>7</v>
      </c>
      <c r="D6" s="5" t="n">
        <f>45947.3084895633 + (VLOOKUP($B$1,TimeZones!$A$1:$C$28,2,FALSE))/24</f>
        <v>45947.4334895633</v>
      </c>
      <c r="E6" s="5" t="n">
        <f>45947.3519058587 + (VLOOKUP($B$1,TimeZones!$A$1:$C$28,2,FALSE))/24</f>
        <v>45947.47690585866</v>
      </c>
      <c r="F6" s="3" t="s">
        <v>0</v>
      </c>
    </row>
    <row collapsed="false" customFormat="true" customHeight="false" hidden="false" outlineLevel="0" r="7">
      <c r="A7" s="3" t="s">
        <v>13</v>
      </c>
      <c r="B7" s="3" t="s">
        <v>29</v>
      </c>
      <c r="C7" s="4" t="n">
        <v>4.5</v>
      </c>
      <c r="D7" s="5" t="n">
        <f>45947.5035008859 + (VLOOKUP($B$1,TimeZones!$A$1:$C$28,2,FALSE))/24</f>
        <v>45947.628500885934</v>
      </c>
      <c r="E7" s="5" t="n">
        <f>45947.5454972956 + (VLOOKUP($B$1,TimeZones!$A$1:$C$28,2,FALSE))/24</f>
        <v>45947.67049729565</v>
      </c>
      <c r="F7" s="3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2" t="s">
        <v>81</v>
      </c>
      <c r="B1" s="3" t="s">
        <v>49</v>
      </c>
    </row>
    <row collapsed="false" customFormat="true" customHeight="false" hidden="false" outlineLevel="0" r="3">
      <c r="A3" s="2" t="s">
        <v>42</v>
      </c>
      <c r="B3" s="2" t="s">
        <v>78</v>
      </c>
      <c r="C3" s="2" t="s">
        <v>50</v>
      </c>
      <c r="D3" s="2" t="str">
        <f>"Время начала сессии (" &amp; VLOOKUP($B$1,TimeZones!$A$1:$C$28,3,FALSE) &amp; ")"</f>
        <v>Время начала сессии (Москва)</v>
      </c>
      <c r="E3" s="2" t="str">
        <f>"Время конца сессии (" &amp; VLOOKUP($B$1,TimeZones!$A$1:$C$28,3,FALSE) &amp; ")"</f>
        <v>Время конца сессии (Москва)</v>
      </c>
      <c r="F3" s="2" t="s">
        <v>71</v>
      </c>
      <c r="G3" s="2" t="s">
        <v>28</v>
      </c>
    </row>
    <row collapsed="false" customFormat="true" customHeight="false" hidden="false" outlineLevel="0" r="4">
      <c r="A4" s="3" t="s">
        <v>4</v>
      </c>
      <c r="B4" s="3" t="s">
        <v>14</v>
      </c>
      <c r="C4" s="4" t="n">
        <v>27</v>
      </c>
      <c r="D4" s="5" t="n">
        <f>45947.5754532074 + (VLOOKUP($B$1,TimeZones!$A$1:$C$28,2,FALSE))/24</f>
        <v>45947.70045320736</v>
      </c>
      <c r="E4" s="5" t="n">
        <f>45947.6481526653 + (VLOOKUP($B$1,TimeZones!$A$1:$C$28,2,FALSE))/24</f>
        <v>45947.77315266532</v>
      </c>
      <c r="F4" s="3" t="s">
        <v>0</v>
      </c>
    </row>
    <row collapsed="false" customFormat="true" customHeight="false" hidden="false" outlineLevel="0" r="5">
      <c r="A5" s="3" t="s">
        <v>5</v>
      </c>
      <c r="B5" s="3" t="s">
        <v>35</v>
      </c>
      <c r="C5" s="4" t="n">
        <v>10</v>
      </c>
      <c r="D5" s="5" t="n">
        <f>45947.6077356665 + (VLOOKUP($B$1,TimeZones!$A$1:$C$28,2,FALSE))/24</f>
        <v>45947.73273566647</v>
      </c>
      <c r="E5" s="5" t="n">
        <f>45947.6910689998 + (VLOOKUP($B$1,TimeZones!$A$1:$C$28,2,FALSE))/24</f>
        <v>45947.816068999804</v>
      </c>
      <c r="F5" s="3" t="s">
        <v>0</v>
      </c>
    </row>
    <row collapsed="false" customFormat="true" customHeight="false" hidden="false" outlineLevel="0" r="6">
      <c r="A6" s="3" t="s">
        <v>3</v>
      </c>
      <c r="B6" s="3" t="s">
        <v>58</v>
      </c>
      <c r="C6" s="4" t="n">
        <v>0</v>
      </c>
      <c r="D6" s="5" t="n">
        <f>45947.7629204163 + (VLOOKUP($B$1,TimeZones!$A$1:$C$28,2,FALSE))/24</f>
        <v>45947.887920416346</v>
      </c>
      <c r="E6" s="5" t="n">
        <f>45947.7916666667 + (VLOOKUP($B$1,TimeZones!$A$1:$C$28,2,FALSE))/24</f>
        <v>45947.916666666664</v>
      </c>
      <c r="F6" s="3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2" t="s">
        <v>81</v>
      </c>
      <c r="B1" s="3" t="s">
        <v>49</v>
      </c>
    </row>
    <row collapsed="false" customFormat="true" customHeight="false" hidden="false" outlineLevel="0" r="3">
      <c r="A3" s="2" t="s">
        <v>42</v>
      </c>
      <c r="B3" s="2" t="s">
        <v>78</v>
      </c>
      <c r="C3" s="2" t="s">
        <v>50</v>
      </c>
      <c r="D3" s="2" t="str">
        <f>"Время начала сессии (" &amp; VLOOKUP($B$1,TimeZones!$A$1:$C$28,3,FALSE) &amp; ")"</f>
        <v>Время начала сессии (Москва)</v>
      </c>
      <c r="E3" s="2" t="str">
        <f>"Время конца сессии (" &amp; VLOOKUP($B$1,TimeZones!$A$1:$C$28,3,FALSE) &amp; ")"</f>
        <v>Время конца сессии (Москва)</v>
      </c>
      <c r="F3" s="2" t="s">
        <v>71</v>
      </c>
      <c r="G3" s="2" t="s">
        <v>28</v>
      </c>
    </row>
    <row collapsed="false" customFormat="true" customHeight="false" hidden="false" outlineLevel="0" r="4">
      <c r="A4" s="3" t="s">
        <v>6</v>
      </c>
      <c r="B4" s="3" t="s">
        <v>23</v>
      </c>
      <c r="C4" s="4" t="n">
        <v>0</v>
      </c>
      <c r="D4" s="5" t="n">
        <f>45947.5462609255 + (VLOOKUP($B$1,TimeZones!$A$1:$C$28,2,FALSE))/24</f>
        <v>45947.671260925534</v>
      </c>
      <c r="E4" s="5" t="n">
        <f>45947.5468468873 + (VLOOKUP($B$1,TimeZones!$A$1:$C$28,2,FALSE))/24</f>
        <v>45947.67184688727</v>
      </c>
      <c r="F4" s="3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139.2"/>
    <col customWidth="1" max="2" min="2" width="34.8"/>
    <col customWidth="1" max="3" min="3" width="92.8"/>
  </cols>
  <sheetData>
    <row collapsed="false" customFormat="true" customHeight="false" hidden="false" outlineLevel="0" r="1">
      <c r="A1" s="3" t="s">
        <v>2</v>
      </c>
      <c r="B1" s="3" t="n">
        <v>0</v>
      </c>
      <c r="C1" s="3" t="s">
        <v>1</v>
      </c>
    </row>
    <row collapsed="false" customFormat="true" customHeight="false" hidden="false" outlineLevel="0" r="2">
      <c r="A2" s="3" t="s">
        <v>37</v>
      </c>
      <c r="B2" s="3" t="n">
        <v>2</v>
      </c>
      <c r="C2" s="3" t="s">
        <v>36</v>
      </c>
    </row>
    <row collapsed="false" customFormat="true" customHeight="false" hidden="false" outlineLevel="0" r="3">
      <c r="A3" s="3" t="s">
        <v>49</v>
      </c>
      <c r="B3" s="3" t="n">
        <v>3</v>
      </c>
      <c r="C3" s="3" t="s">
        <v>48</v>
      </c>
    </row>
    <row collapsed="false" customFormat="true" customHeight="false" hidden="false" outlineLevel="0" r="4">
      <c r="A4" s="3" t="s">
        <v>66</v>
      </c>
      <c r="B4" s="3" t="n">
        <v>3</v>
      </c>
      <c r="C4" s="3" t="s">
        <v>65</v>
      </c>
    </row>
    <row collapsed="false" customFormat="true" customHeight="false" hidden="false" outlineLevel="0" r="5">
      <c r="A5" s="3" t="s">
        <v>41</v>
      </c>
      <c r="B5" s="3" t="n">
        <v>3</v>
      </c>
      <c r="C5" s="3" t="s">
        <v>40</v>
      </c>
    </row>
    <row collapsed="false" customFormat="true" customHeight="false" hidden="false" outlineLevel="0" r="6">
      <c r="A6" s="3" t="s">
        <v>27</v>
      </c>
      <c r="B6" s="3" t="n">
        <v>3</v>
      </c>
      <c r="C6" s="3" t="s">
        <v>26</v>
      </c>
    </row>
    <row collapsed="false" customFormat="true" customHeight="false" hidden="false" outlineLevel="0" r="7">
      <c r="A7" s="3" t="s">
        <v>20</v>
      </c>
      <c r="B7" s="3" t="n">
        <v>4</v>
      </c>
      <c r="C7" s="3" t="s">
        <v>19</v>
      </c>
    </row>
    <row collapsed="false" customFormat="true" customHeight="false" hidden="false" outlineLevel="0" r="8">
      <c r="A8" s="3" t="s">
        <v>62</v>
      </c>
      <c r="B8" s="3" t="n">
        <v>4</v>
      </c>
      <c r="C8" s="3" t="s">
        <v>61</v>
      </c>
    </row>
    <row collapsed="false" customFormat="true" customHeight="false" hidden="false" outlineLevel="0" r="9">
      <c r="A9" s="3" t="s">
        <v>75</v>
      </c>
      <c r="B9" s="3" t="n">
        <v>4</v>
      </c>
      <c r="C9" s="3" t="s">
        <v>74</v>
      </c>
    </row>
    <row collapsed="false" customFormat="true" customHeight="false" hidden="false" outlineLevel="0" r="10">
      <c r="A10" s="3" t="s">
        <v>60</v>
      </c>
      <c r="B10" s="3" t="n">
        <v>4</v>
      </c>
      <c r="C10" s="3" t="s">
        <v>59</v>
      </c>
    </row>
    <row collapsed="false" customFormat="true" customHeight="false" hidden="false" outlineLevel="0" r="11">
      <c r="A11" s="3" t="s">
        <v>32</v>
      </c>
      <c r="B11" s="3" t="n">
        <v>5</v>
      </c>
      <c r="C11" s="3" t="s">
        <v>31</v>
      </c>
    </row>
    <row collapsed="false" customFormat="true" customHeight="false" hidden="false" outlineLevel="0" r="12">
      <c r="A12" s="3" t="s">
        <v>57</v>
      </c>
      <c r="B12" s="3" t="n">
        <v>6</v>
      </c>
      <c r="C12" s="3" t="s">
        <v>56</v>
      </c>
    </row>
    <row collapsed="false" customFormat="true" customHeight="false" hidden="false" outlineLevel="0" r="13">
      <c r="A13" s="3" t="s">
        <v>55</v>
      </c>
      <c r="B13" s="3" t="n">
        <v>7</v>
      </c>
      <c r="C13" s="3" t="s">
        <v>54</v>
      </c>
    </row>
    <row collapsed="false" customFormat="true" customHeight="false" hidden="false" outlineLevel="0" r="14">
      <c r="A14" s="3" t="s">
        <v>22</v>
      </c>
      <c r="B14" s="3" t="n">
        <v>7</v>
      </c>
      <c r="C14" s="3" t="s">
        <v>21</v>
      </c>
    </row>
    <row collapsed="false" customFormat="true" customHeight="false" hidden="false" outlineLevel="0" r="15">
      <c r="A15" s="3" t="s">
        <v>73</v>
      </c>
      <c r="B15" s="3" t="n">
        <v>7</v>
      </c>
      <c r="C15" s="3" t="s">
        <v>72</v>
      </c>
    </row>
    <row collapsed="false" customFormat="true" customHeight="false" hidden="false" outlineLevel="0" r="16">
      <c r="A16" s="3" t="s">
        <v>53</v>
      </c>
      <c r="B16" s="3" t="n">
        <v>7</v>
      </c>
      <c r="C16" s="3" t="s">
        <v>52</v>
      </c>
    </row>
    <row collapsed="false" customFormat="true" customHeight="false" hidden="false" outlineLevel="0" r="17">
      <c r="A17" s="3" t="s">
        <v>44</v>
      </c>
      <c r="B17" s="3" t="n">
        <v>7</v>
      </c>
      <c r="C17" s="3" t="s">
        <v>43</v>
      </c>
    </row>
    <row collapsed="false" customFormat="true" customHeight="false" hidden="false" outlineLevel="0" r="18">
      <c r="A18" s="3" t="s">
        <v>34</v>
      </c>
      <c r="B18" s="3" t="n">
        <v>8</v>
      </c>
      <c r="C18" s="3" t="s">
        <v>33</v>
      </c>
    </row>
    <row collapsed="false" customFormat="true" customHeight="false" hidden="false" outlineLevel="0" r="19">
      <c r="A19" s="3" t="s">
        <v>83</v>
      </c>
      <c r="B19" s="3" t="n">
        <v>9</v>
      </c>
      <c r="C19" s="3" t="s">
        <v>82</v>
      </c>
    </row>
    <row collapsed="false" customFormat="true" customHeight="false" hidden="false" outlineLevel="0" r="20">
      <c r="A20" s="3" t="s">
        <v>85</v>
      </c>
      <c r="B20" s="3" t="n">
        <v>9</v>
      </c>
      <c r="C20" s="3" t="s">
        <v>84</v>
      </c>
    </row>
    <row collapsed="false" customFormat="true" customHeight="false" hidden="false" outlineLevel="0" r="21">
      <c r="A21" s="3" t="s">
        <v>80</v>
      </c>
      <c r="B21" s="3" t="n">
        <v>9</v>
      </c>
      <c r="C21" s="3" t="s">
        <v>79</v>
      </c>
    </row>
    <row collapsed="false" customFormat="true" customHeight="false" hidden="false" outlineLevel="0" r="22">
      <c r="A22" s="3" t="s">
        <v>25</v>
      </c>
      <c r="B22" s="3" t="n">
        <v>10</v>
      </c>
      <c r="C22" s="3" t="s">
        <v>24</v>
      </c>
    </row>
    <row collapsed="false" customFormat="true" customHeight="false" hidden="false" outlineLevel="0" r="23">
      <c r="A23" s="3" t="s">
        <v>77</v>
      </c>
      <c r="B23" s="3" t="n">
        <v>10</v>
      </c>
      <c r="C23" s="3" t="s">
        <v>76</v>
      </c>
    </row>
    <row collapsed="false" customFormat="true" customHeight="false" hidden="false" outlineLevel="0" r="24">
      <c r="A24" s="3" t="s">
        <v>46</v>
      </c>
      <c r="B24" s="3" t="n">
        <v>11</v>
      </c>
      <c r="C24" s="3" t="s">
        <v>45</v>
      </c>
    </row>
    <row collapsed="false" customFormat="true" customHeight="false" hidden="false" outlineLevel="0" r="25">
      <c r="A25" s="3" t="s">
        <v>64</v>
      </c>
      <c r="B25" s="3" t="n">
        <v>11</v>
      </c>
      <c r="C25" s="3" t="s">
        <v>63</v>
      </c>
    </row>
    <row collapsed="false" customFormat="true" customHeight="false" hidden="false" outlineLevel="0" r="26">
      <c r="A26" s="3" t="s">
        <v>70</v>
      </c>
      <c r="B26" s="3" t="n">
        <v>11</v>
      </c>
      <c r="C26" s="3" t="s">
        <v>69</v>
      </c>
    </row>
    <row collapsed="false" customFormat="true" customHeight="false" hidden="false" outlineLevel="0" r="27">
      <c r="A27" s="3" t="s">
        <v>39</v>
      </c>
      <c r="B27" s="3" t="n">
        <v>12</v>
      </c>
      <c r="C27" s="3" t="s">
        <v>38</v>
      </c>
    </row>
    <row collapsed="false" customFormat="true" customHeight="false" hidden="false" outlineLevel="0" r="28">
      <c r="A28" s="3" t="s">
        <v>18</v>
      </c>
      <c r="B28" s="3" t="n">
        <v>12</v>
      </c>
      <c r="C28" s="3" t="s">
        <v>17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6</i4>
      </variant>
    </vector>
  </HeadingPairs>
  <TitlesOfParts>
    <vector xmlns="http://schemas.openxmlformats.org/officeDocument/2006/docPropsVTypes" baseType="lpstr" size="6">
      <lpstr>14692 Химия 7 класс</lpstr>
      <lpstr>14692 Химия 8 класс</lpstr>
      <lpstr>14693 Химия 9 класс</lpstr>
      <lpstr>14694 Химия 10 класс</lpstr>
      <lpstr>14695 Химия 11 класс</lpstr>
      <lpstr>TimeZones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2026-03-18T09:09:54.27784771Z</dcterms:created>
  <dc:creator>xlsxwriter</dc:creator>
  <cp:lastModifiedBy>xlsxwriter</cp:lastModifiedBy>
</cp:coreProperties>
</file>